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620" yWindow="1340" windowWidth="14800" windowHeight="10540" tabRatio="500" activeTab="1"/>
  </bookViews>
  <sheets>
    <sheet name="Sheet1" sheetId="1" r:id="rId1"/>
    <sheet name="figure 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<sst xmlns="http://schemas.openxmlformats.org/spreadsheetml/2006/main" count="50" uniqueCount="17">
  <si>
    <t>Pole Height Algorithim (UH)</t>
  </si>
  <si>
    <t>Pole Height</t>
  </si>
  <si>
    <t>m</t>
  </si>
  <si>
    <t>Top Angle</t>
  </si>
  <si>
    <t>deg</t>
  </si>
  <si>
    <t>min</t>
  </si>
  <si>
    <t>sec</t>
  </si>
  <si>
    <t>Bottom Angle</t>
  </si>
  <si>
    <t>TopRadians</t>
  </si>
  <si>
    <t>BottomRadians</t>
  </si>
  <si>
    <t>H</t>
  </si>
  <si>
    <t>I</t>
  </si>
  <si>
    <t>J</t>
  </si>
  <si>
    <t>Delta</t>
  </si>
  <si>
    <t>Station Height</t>
  </si>
  <si>
    <t>radians</t>
  </si>
  <si>
    <t>meters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</si>
</sst>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Verdana"/>
      <family val="0"/>
    </font>
    <font>
      <b/>
      <sz val="12"/>
      <name val="Verdana"/>
      <family val="0"/>
    </font>
    <font>
      <i/>
      <sz val="12"/>
      <name val="Verdana"/>
      <family val="0"/>
    </font>
    <font>
      <b/>
      <i/>
      <sz val="12"/>
      <name val="Verdana"/>
      <family val="0"/>
    </font>
    <font>
      <u val="single"/>
      <sz val="12"/>
      <color indexed="12"/>
      <name val="Verdana"/>
      <family val="0"/>
    </font>
    <font>
      <u val="single"/>
      <sz val="12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:IV16384"/>
    </sheetView>
  </sheetViews>
  <sheetFormatPr defaultColWidth="11.19921875" defaultRowHeight="15"/>
  <cols>
    <col min="2" max="2" width="2.8984375" style="0" bestFit="1" customWidth="1"/>
  </cols>
  <sheetData>
    <row r="1" ht="15.75">
      <c r="A1" t="s">
        <v>0</v>
      </c>
    </row>
    <row r="3" spans="1:3" ht="15.75">
      <c r="A3" t="s">
        <v>1</v>
      </c>
      <c r="B3">
        <v>10</v>
      </c>
      <c r="C3" t="s">
        <v>2</v>
      </c>
    </row>
    <row r="5" ht="15.75">
      <c r="A5" t="s">
        <v>3</v>
      </c>
    </row>
    <row r="6" spans="2:3" ht="15.75">
      <c r="B6">
        <v>91</v>
      </c>
      <c r="C6" t="s">
        <v>4</v>
      </c>
    </row>
    <row r="7" spans="2:3" ht="15.75">
      <c r="B7">
        <v>30</v>
      </c>
      <c r="C7" t="s">
        <v>5</v>
      </c>
    </row>
    <row r="8" spans="2:3" ht="15.75">
      <c r="B8">
        <v>20</v>
      </c>
      <c r="C8" t="s">
        <v>6</v>
      </c>
    </row>
    <row r="10" ht="15.75">
      <c r="A10" t="s">
        <v>7</v>
      </c>
    </row>
    <row r="11" spans="2:3" ht="15.75">
      <c r="B11">
        <v>91</v>
      </c>
      <c r="C11" t="s">
        <v>4</v>
      </c>
    </row>
    <row r="12" spans="2:3" ht="15.75">
      <c r="B12">
        <v>50</v>
      </c>
      <c r="C12" t="s">
        <v>5</v>
      </c>
    </row>
    <row r="13" spans="2:3" ht="15.75">
      <c r="B13">
        <v>30</v>
      </c>
      <c r="C13" t="s">
        <v>6</v>
      </c>
    </row>
    <row r="16" spans="1:4" ht="15.75">
      <c r="A16" t="s">
        <v>8</v>
      </c>
      <c r="C16">
        <f>RADIANS(B6+B7/60+B8/3600)</f>
        <v>1.5970732283110336</v>
      </c>
      <c r="D16" t="s">
        <v>15</v>
      </c>
    </row>
    <row r="17" spans="1:4" ht="15.75">
      <c r="A17" t="s">
        <v>9</v>
      </c>
      <c r="C17">
        <f>RADIANS(B11+B12/60+B13/3600)</f>
        <v>1.602939473852459</v>
      </c>
      <c r="D17" t="s">
        <v>15</v>
      </c>
    </row>
    <row r="18" spans="1:4" ht="15.75">
      <c r="A18" t="s">
        <v>13</v>
      </c>
      <c r="C18">
        <f>C17-C16</f>
        <v>0.005866245541425341</v>
      </c>
      <c r="D18" t="s">
        <v>15</v>
      </c>
    </row>
    <row r="20" spans="1:4" ht="15.75">
      <c r="A20" t="s">
        <v>10</v>
      </c>
      <c r="C20">
        <f>PI()-C16</f>
        <v>1.5445194252787595</v>
      </c>
      <c r="D20" t="s">
        <v>15</v>
      </c>
    </row>
    <row r="21" spans="1:4" ht="15.75">
      <c r="A21" t="s">
        <v>11</v>
      </c>
      <c r="C21">
        <f>PI()-C20</f>
        <v>1.5970732283110336</v>
      </c>
      <c r="D21" t="s">
        <v>15</v>
      </c>
    </row>
    <row r="22" spans="1:4" ht="15.75">
      <c r="A22" t="s">
        <v>12</v>
      </c>
      <c r="C22">
        <f>B3*SIN(C21)/SIN(C18)</f>
        <v>1704.0891120978965</v>
      </c>
      <c r="D22" t="s">
        <v>16</v>
      </c>
    </row>
    <row r="24" spans="1:4" ht="15.75">
      <c r="A24" t="s">
        <v>14</v>
      </c>
      <c r="C24">
        <f>C22*SIN(C17)</f>
        <v>1703.2088708735953</v>
      </c>
      <c r="D24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B12" sqref="B12"/>
    </sheetView>
  </sheetViews>
  <sheetFormatPr defaultColWidth="11.19921875" defaultRowHeight="15"/>
  <cols>
    <col min="2" max="2" width="5.19921875" style="0" customWidth="1"/>
  </cols>
  <sheetData>
    <row r="1" ht="15.75">
      <c r="A1" t="s">
        <v>0</v>
      </c>
    </row>
    <row r="3" spans="1:3" ht="15.75">
      <c r="A3" t="s">
        <v>1</v>
      </c>
      <c r="B3">
        <v>30</v>
      </c>
      <c r="C3" t="s">
        <v>2</v>
      </c>
    </row>
    <row r="5" ht="15.75">
      <c r="A5" t="s">
        <v>3</v>
      </c>
    </row>
    <row r="6" spans="2:3" ht="15.75">
      <c r="B6">
        <v>116</v>
      </c>
      <c r="C6" t="s">
        <v>4</v>
      </c>
    </row>
    <row r="7" spans="2:3" ht="15.75">
      <c r="B7">
        <v>33</v>
      </c>
      <c r="C7" t="s">
        <v>5</v>
      </c>
    </row>
    <row r="8" spans="2:3" ht="15.75">
      <c r="B8">
        <v>54</v>
      </c>
      <c r="C8" t="s">
        <v>6</v>
      </c>
    </row>
    <row r="10" ht="15.75">
      <c r="A10" t="s">
        <v>7</v>
      </c>
    </row>
    <row r="11" spans="2:3" ht="15.75">
      <c r="B11">
        <v>128</v>
      </c>
      <c r="C11" t="s">
        <v>4</v>
      </c>
    </row>
    <row r="12" spans="2:3" ht="15.75">
      <c r="B12">
        <v>39</v>
      </c>
      <c r="C12" t="s">
        <v>5</v>
      </c>
    </row>
    <row r="13" spans="2:3" ht="15.75">
      <c r="B13">
        <v>35</v>
      </c>
      <c r="C13" t="s">
        <v>6</v>
      </c>
    </row>
    <row r="16" spans="1:4" ht="15.75">
      <c r="A16" t="s">
        <v>8</v>
      </c>
      <c r="C16">
        <f>RADIANS(B6+B7/60+B8/3600)</f>
        <v>2.03444304258719</v>
      </c>
      <c r="D16" t="s">
        <v>15</v>
      </c>
    </row>
    <row r="17" spans="1:4" ht="15.75">
      <c r="A17" t="s">
        <v>9</v>
      </c>
      <c r="C17">
        <f>RADIANS(B11+B12/60+B13/3600)</f>
        <v>2.2455357674790934</v>
      </c>
      <c r="D17" t="s">
        <v>15</v>
      </c>
    </row>
    <row r="18" spans="1:4" ht="15.75">
      <c r="A18" t="s">
        <v>13</v>
      </c>
      <c r="C18">
        <f>C17-C16</f>
        <v>0.21109272489190323</v>
      </c>
      <c r="D18" t="s">
        <v>15</v>
      </c>
    </row>
    <row r="20" spans="1:4" ht="15.75">
      <c r="A20" t="s">
        <v>10</v>
      </c>
      <c r="C20">
        <f>PI()-C16</f>
        <v>1.107149611002603</v>
      </c>
      <c r="D20" t="s">
        <v>15</v>
      </c>
    </row>
    <row r="21" spans="1:4" ht="15.75">
      <c r="A21" t="s">
        <v>11</v>
      </c>
      <c r="C21">
        <f>PI()-C20</f>
        <v>2.03444304258719</v>
      </c>
      <c r="D21" t="s">
        <v>15</v>
      </c>
    </row>
    <row r="22" spans="1:4" ht="15.75">
      <c r="A22" t="s">
        <v>12</v>
      </c>
      <c r="C22">
        <f>B3*SIN(C21)/SIN(C18)</f>
        <v>128.06290549675174</v>
      </c>
      <c r="D22" t="s">
        <v>16</v>
      </c>
    </row>
    <row r="24" spans="1:4" ht="15.75">
      <c r="A24" t="s">
        <v>14</v>
      </c>
      <c r="C24">
        <f>C22*SIN(C17)</f>
        <v>100.00044867249423</v>
      </c>
      <c r="D24" t="s">
        <v>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Frankel</dc:creator>
  <cp:keywords/>
  <dc:description/>
  <cp:lastModifiedBy>Adam Frankel</cp:lastModifiedBy>
  <dcterms:created xsi:type="dcterms:W3CDTF">2008-01-27T03:30:47Z</dcterms:created>
  <cp:category/>
  <cp:version/>
  <cp:contentType/>
  <cp:contentStatus/>
</cp:coreProperties>
</file>